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0" windowWidth="28800" windowHeight="14680" activeTab="0"/>
  </bookViews>
  <sheets>
    <sheet name="несущая способность" sheetId="1" r:id="rId1"/>
    <sheet name="таблицы" sheetId="2" r:id="rId2"/>
  </sheets>
  <definedNames>
    <definedName name="_TO0000004" localSheetId="1">'таблицы'!$K$2</definedName>
  </definedNames>
  <calcPr fullCalcOnLoad="1" refMode="R1C1"/>
</workbook>
</file>

<file path=xl/sharedStrings.xml><?xml version="1.0" encoding="utf-8"?>
<sst xmlns="http://schemas.openxmlformats.org/spreadsheetml/2006/main" count="252" uniqueCount="163">
  <si>
    <t>Несущая способность сваи</t>
  </si>
  <si>
    <t>h</t>
  </si>
  <si>
    <t>d</t>
  </si>
  <si>
    <t>u</t>
  </si>
  <si>
    <t>Диаметр ствола сваи</t>
  </si>
  <si>
    <t>d1</t>
  </si>
  <si>
    <t>А</t>
  </si>
  <si>
    <t>h1</t>
  </si>
  <si>
    <t>с1</t>
  </si>
  <si>
    <r>
      <t>g</t>
    </r>
    <r>
      <rPr>
        <i/>
        <vertAlign val="subscript"/>
        <sz val="12"/>
        <rFont val="Times New Roman"/>
        <family val="1"/>
      </rPr>
      <t>c</t>
    </r>
  </si>
  <si>
    <r>
      <t>g</t>
    </r>
    <r>
      <rPr>
        <i/>
        <vertAlign val="subscript"/>
        <sz val="12"/>
        <rFont val="Times New Roman"/>
        <family val="1"/>
      </rPr>
      <t>1</t>
    </r>
  </si>
  <si>
    <t>Fd</t>
  </si>
  <si>
    <t>fi</t>
  </si>
  <si>
    <t>тс</t>
  </si>
  <si>
    <r>
      <t>F</t>
    </r>
    <r>
      <rPr>
        <b/>
        <i/>
        <vertAlign val="subscript"/>
        <sz val="12"/>
        <rFont val="Times New Roman"/>
        <family val="1"/>
      </rPr>
      <t>d</t>
    </r>
    <r>
      <rPr>
        <b/>
        <sz val="12"/>
        <rFont val="Times New Roman"/>
        <family val="1"/>
      </rPr>
      <t xml:space="preserve"> = </t>
    </r>
    <r>
      <rPr>
        <b/>
        <i/>
        <sz val="12"/>
        <rFont val="Symbol"/>
        <family val="1"/>
      </rPr>
      <t>g</t>
    </r>
    <r>
      <rPr>
        <b/>
        <i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 </t>
    </r>
    <r>
      <rPr>
        <b/>
        <sz val="12"/>
        <rFont val="Symbol"/>
        <family val="1"/>
      </rPr>
      <t>[(</t>
    </r>
    <r>
      <rPr>
        <b/>
        <i/>
        <sz val="12"/>
        <rFont val="Symbol"/>
        <family val="1"/>
      </rPr>
      <t>a</t>
    </r>
    <r>
      <rPr>
        <b/>
        <i/>
        <vertAlign val="subscript"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 xml:space="preserve"> c</t>
    </r>
    <r>
      <rPr>
        <b/>
        <i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+ </t>
    </r>
    <r>
      <rPr>
        <b/>
        <i/>
        <sz val="12"/>
        <rFont val="Symbol"/>
        <family val="1"/>
      </rPr>
      <t>a</t>
    </r>
    <r>
      <rPr>
        <b/>
        <i/>
        <vertAlign val="subscript"/>
        <sz val="12"/>
        <rFont val="Times New Roman"/>
        <family val="1"/>
      </rPr>
      <t>2</t>
    </r>
    <r>
      <rPr>
        <b/>
        <i/>
        <sz val="12"/>
        <rFont val="Times New Roman"/>
        <family val="1"/>
      </rPr>
      <t xml:space="preserve"> </t>
    </r>
    <r>
      <rPr>
        <b/>
        <i/>
        <sz val="12"/>
        <rFont val="Symbol"/>
        <family val="1"/>
      </rPr>
      <t>g</t>
    </r>
    <r>
      <rPr>
        <b/>
        <i/>
        <vertAlign val="subscript"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 xml:space="preserve"> h</t>
    </r>
    <r>
      <rPr>
        <b/>
        <i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  <r>
      <rPr>
        <b/>
        <i/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 + </t>
    </r>
    <r>
      <rPr>
        <b/>
        <i/>
        <sz val="12"/>
        <rFont val="Times New Roman"/>
        <family val="1"/>
      </rPr>
      <t>u f</t>
    </r>
    <r>
      <rPr>
        <b/>
        <i/>
        <vertAlign val="subscript"/>
        <sz val="12"/>
        <rFont val="Times New Roman"/>
        <family val="1"/>
      </rPr>
      <t>i</t>
    </r>
    <r>
      <rPr>
        <b/>
        <sz val="12"/>
        <rFont val="Times New Roman"/>
        <family val="1"/>
      </rPr>
      <t xml:space="preserve"> (</t>
    </r>
    <r>
      <rPr>
        <b/>
        <i/>
        <sz val="12"/>
        <rFont val="Times New Roman"/>
        <family val="1"/>
      </rPr>
      <t>h</t>
    </r>
    <r>
      <rPr>
        <b/>
        <sz val="12"/>
        <rFont val="Times New Roman"/>
        <family val="1"/>
      </rPr>
      <t xml:space="preserve"> - </t>
    </r>
    <r>
      <rPr>
        <b/>
        <i/>
        <sz val="12"/>
        <rFont val="Times New Roman"/>
        <family val="1"/>
      </rPr>
      <t>d</t>
    </r>
    <r>
      <rPr>
        <b/>
        <sz val="12"/>
        <rFont val="Times New Roman"/>
        <family val="1"/>
      </rPr>
      <t>)</t>
    </r>
    <r>
      <rPr>
        <b/>
        <sz val="12"/>
        <rFont val="Symbol"/>
        <family val="1"/>
      </rPr>
      <t>]</t>
    </r>
    <r>
      <rPr>
        <b/>
        <sz val="12"/>
        <rFont val="Times New Roman"/>
        <family val="1"/>
      </rPr>
      <t>,</t>
    </r>
  </si>
  <si>
    <t>Обозначение</t>
  </si>
  <si>
    <t>Значение</t>
  </si>
  <si>
    <t>Наименование</t>
  </si>
  <si>
    <t>№ п/п</t>
  </si>
  <si>
    <t>Ед.изм.</t>
  </si>
  <si>
    <t>-</t>
  </si>
  <si>
    <r>
      <t xml:space="preserve">Расчетное значение угла внутреннего трения грунта в рабочей зоне </t>
    </r>
    <r>
      <rPr>
        <i/>
        <sz val="10"/>
        <rFont val="Symbol"/>
        <family val="1"/>
      </rPr>
      <t>j</t>
    </r>
    <r>
      <rPr>
        <i/>
        <vertAlign val="subscript"/>
        <sz val="10"/>
        <rFont val="Symbol"/>
        <family val="1"/>
      </rPr>
      <t>I</t>
    </r>
    <r>
      <rPr>
        <sz val="10"/>
        <rFont val="Times New Roman"/>
        <family val="1"/>
      </rPr>
      <t>, град.</t>
    </r>
  </si>
  <si>
    <t>Коэффициенты</t>
  </si>
  <si>
    <r>
      <t>a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,</t>
    </r>
  </si>
  <si>
    <r>
      <t>a</t>
    </r>
    <r>
      <rPr>
        <i/>
        <vertAlign val="subscript"/>
        <sz val="10"/>
        <rFont val="Times New Roman"/>
        <family val="1"/>
      </rPr>
      <t>2</t>
    </r>
  </si>
  <si>
    <t>7,8</t>
  </si>
  <si>
    <t>2,8</t>
  </si>
  <si>
    <t>18,0</t>
  </si>
  <si>
    <t>9,2</t>
  </si>
  <si>
    <t>8,4</t>
  </si>
  <si>
    <t>3,3</t>
  </si>
  <si>
    <t>23,1</t>
  </si>
  <si>
    <t>12,3</t>
  </si>
  <si>
    <t>9,4</t>
  </si>
  <si>
    <t>3,8</t>
  </si>
  <si>
    <t>29,5</t>
  </si>
  <si>
    <t>16,5</t>
  </si>
  <si>
    <t>10,1</t>
  </si>
  <si>
    <t>4,5</t>
  </si>
  <si>
    <t>38,0</t>
  </si>
  <si>
    <t>22,5</t>
  </si>
  <si>
    <t>12,1</t>
  </si>
  <si>
    <t>5,5</t>
  </si>
  <si>
    <t>48,4</t>
  </si>
  <si>
    <t>31,0</t>
  </si>
  <si>
    <t>15,0</t>
  </si>
  <si>
    <t>7,0</t>
  </si>
  <si>
    <t>64,9</t>
  </si>
  <si>
    <t>44,4</t>
  </si>
  <si>
    <t>Грунты</t>
  </si>
  <si>
    <t>Коэффициент условий работы винтовых свай при нагрузках</t>
  </si>
  <si>
    <t>сжимающих</t>
  </si>
  <si>
    <t>выдергивающих</t>
  </si>
  <si>
    <t>знакопеременных</t>
  </si>
  <si>
    <t>1. Глины и суглинки:</t>
  </si>
  <si>
    <t>а) твердые, полутвердые и тугопластичные</t>
  </si>
  <si>
    <t>0,8</t>
  </si>
  <si>
    <t>0,7</t>
  </si>
  <si>
    <t>б) мягкопластичные</t>
  </si>
  <si>
    <t>0,6</t>
  </si>
  <si>
    <t>в) текучепластичные</t>
  </si>
  <si>
    <t>0,4</t>
  </si>
  <si>
    <t>2. Пески и супеси:</t>
  </si>
  <si>
    <t>а) пески маловлажные и супеси твердые</t>
  </si>
  <si>
    <t>0,5</t>
  </si>
  <si>
    <t>б) пески влажные и супеси пластичные</t>
  </si>
  <si>
    <t>в) пески водонасыщенные и супеси текучие</t>
  </si>
  <si>
    <t>0,3</t>
  </si>
  <si>
    <r>
      <t>a</t>
    </r>
    <r>
      <rPr>
        <i/>
        <vertAlign val="subscript"/>
        <sz val="12"/>
        <rFont val="Times New Roman"/>
        <family val="1"/>
      </rPr>
      <t>2</t>
    </r>
  </si>
  <si>
    <r>
      <t>a</t>
    </r>
    <r>
      <rPr>
        <i/>
        <vertAlign val="subscript"/>
        <sz val="12"/>
        <rFont val="Times New Roman"/>
        <family val="1"/>
      </rPr>
      <t>1</t>
    </r>
  </si>
  <si>
    <t>тс/м2</t>
  </si>
  <si>
    <t>т/м3</t>
  </si>
  <si>
    <t>м</t>
  </si>
  <si>
    <t>Вид нагрузки (сжимающая, выдергивающая)</t>
  </si>
  <si>
    <t>м2</t>
  </si>
  <si>
    <t>Средняя глубина расположения слоя грунта, м</t>
  </si>
  <si>
    <r>
      <t xml:space="preserve">Расчетные сопротивления на боковой поверхности забивных свай и свай-оболочек </t>
    </r>
    <r>
      <rPr>
        <i/>
        <sz val="10"/>
        <rFont val="Times New Roman"/>
        <family val="1"/>
      </rPr>
      <t>f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 кПа (тс/м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</si>
  <si>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песчаных грунтов средней плотности</t>
  </si>
  <si>
    <t>крупных и средней крупности</t>
  </si>
  <si>
    <t>мелких</t>
  </si>
  <si>
    <t>пылеватых</t>
  </si>
  <si>
    <r>
      <t xml:space="preserve">пылевато-глинистых грунтов при показателе текучести </t>
    </r>
    <r>
      <rPr>
        <i/>
        <sz val="10"/>
        <rFont val="Times New Roman"/>
        <family val="1"/>
      </rPr>
      <t>I</t>
    </r>
    <r>
      <rPr>
        <i/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равном</t>
    </r>
  </si>
  <si>
    <t>0,2</t>
  </si>
  <si>
    <t>0,9</t>
  </si>
  <si>
    <t>1,0</t>
  </si>
  <si>
    <t>35(3,5)</t>
  </si>
  <si>
    <t>23 (2,3)</t>
  </si>
  <si>
    <t>15(1,5)</t>
  </si>
  <si>
    <t>12(1,2)</t>
  </si>
  <si>
    <t>8(0,8)</t>
  </si>
  <si>
    <t>4(0,4)</t>
  </si>
  <si>
    <t>3(0,3)</t>
  </si>
  <si>
    <t>2(0,2)</t>
  </si>
  <si>
    <t>42(4,2)</t>
  </si>
  <si>
    <t>30 (3,0)</t>
  </si>
  <si>
    <t>21(2,1)</t>
  </si>
  <si>
    <t>17(1,7)</t>
  </si>
  <si>
    <t>7(0,7)</t>
  </si>
  <si>
    <t>5(0,5)</t>
  </si>
  <si>
    <t>48 (4,8)</t>
  </si>
  <si>
    <t>25 (2,5)</t>
  </si>
  <si>
    <t>20 (2,0)</t>
  </si>
  <si>
    <t>14(1,4)</t>
  </si>
  <si>
    <t>6(0,6)</t>
  </si>
  <si>
    <t>53(5,3)</t>
  </si>
  <si>
    <t>38(3,8)</t>
  </si>
  <si>
    <t>27 (2,7)</t>
  </si>
  <si>
    <t>22 (2,2)</t>
  </si>
  <si>
    <t>16(1,6)</t>
  </si>
  <si>
    <t>9(0,9)</t>
  </si>
  <si>
    <t>56 (5,6)</t>
  </si>
  <si>
    <t>40(4,0)</t>
  </si>
  <si>
    <t>29 (2,9)</t>
  </si>
  <si>
    <t>24 (2,4)</t>
  </si>
  <si>
    <t>10(1,0)</t>
  </si>
  <si>
    <t>58(5,8)</t>
  </si>
  <si>
    <t>31 (3,1)</t>
  </si>
  <si>
    <t>18(1,8)</t>
  </si>
  <si>
    <t>62(6,2)</t>
  </si>
  <si>
    <t>44(4,4)</t>
  </si>
  <si>
    <t>33 (3,3)</t>
  </si>
  <si>
    <t>26 (2,6)</t>
  </si>
  <si>
    <t>19(1,9)</t>
  </si>
  <si>
    <t>65 (6,5)</t>
  </si>
  <si>
    <t>46 (4,6)</t>
  </si>
  <si>
    <t>34(3,4)</t>
  </si>
  <si>
    <t>7 (0,7)</t>
  </si>
  <si>
    <t>72(7,2)</t>
  </si>
  <si>
    <t>51 (5,1)</t>
  </si>
  <si>
    <t>28 (2,8)</t>
  </si>
  <si>
    <t>11(1,1)</t>
  </si>
  <si>
    <t>79(7,9)</t>
  </si>
  <si>
    <t>41 (4,1)</t>
  </si>
  <si>
    <t>30(3,0)</t>
  </si>
  <si>
    <t>86(8,6)</t>
  </si>
  <si>
    <t>61 (6,1)</t>
  </si>
  <si>
    <t>44 (4,4)</t>
  </si>
  <si>
    <t>32(3,2)</t>
  </si>
  <si>
    <t>93 (9,3)</t>
  </si>
  <si>
    <t>66(6,6)</t>
  </si>
  <si>
    <t>47 (4,7)</t>
  </si>
  <si>
    <t>21 (2,1)</t>
  </si>
  <si>
    <t>100 (10,0)</t>
  </si>
  <si>
    <t>70 (7,0)</t>
  </si>
  <si>
    <t>50(5,0)</t>
  </si>
  <si>
    <t>36(3,6)</t>
  </si>
  <si>
    <t>13(1,3)</t>
  </si>
  <si>
    <t>8 (0,8)</t>
  </si>
  <si>
    <r>
      <t xml:space="preserve">Примечания: 1. При определении расчетного сопротивления грунта на боковой поверхности свай </t>
    </r>
    <r>
      <rPr>
        <i/>
        <sz val="10"/>
        <rFont val="Times New Roman"/>
        <family val="1"/>
      </rPr>
      <t>f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табл. 2 следует учитывать требования, изложенные в примеч. 2 и 3 к табл. 1.</t>
    </r>
  </si>
  <si>
    <t>2. При определении по табл. 2 расчетных сопротивлений грунтов на боковой поверхности свай fi пласты грунтов следует расчленять на однородные слои толщиной не более 2 м.</t>
  </si>
  <si>
    <t>3. Значения расчетного сопротивления плотных песчаных грунтов на боковой поверхности свай fi следует увеличивать на 30 % по сравнению со значениями, приведенными в табл. 2.</t>
  </si>
  <si>
    <t>4. Расчетные сопротивления супесей и суглинков с коэффициентом пористости е &lt; 0,5 и глин с коэффициентом пористости е &lt; 0,6 следует увеличивать на 15 % по сравнению со значениями, приведенными в табл. 2, при любых значениях показателя текучести.</t>
  </si>
  <si>
    <t>Коэффициент условий работы</t>
  </si>
  <si>
    <t>Безразмерные коэффициенты, в зависимости от расчетного значения угла внутреннего трения грунта в рабочей зоне jI, (под рабочей зоной понимается прилегающий к лопасти слой грунта толщиной, равной d)</t>
  </si>
  <si>
    <t>Расчетное значение удельного сцепления пылевато-глинистого или параметр линейности песчаного грунта в рабочей зоне</t>
  </si>
  <si>
    <t>Осредненное расчетное значение удельного веса грунтов, залегающих выше лопасти сваи (при водонасыщенных грунтах с учетом взвешивающего действия воды)</t>
  </si>
  <si>
    <t>Расчетное сопротивление грунта на боковой поверхности ствола винтовой сваи</t>
  </si>
  <si>
    <t>Глубина залегания лопасти сваи от природного рельефа, а при планировке территории срезкой - от уровня планировки</t>
  </si>
  <si>
    <t>Проекция площади лопасти, м2, считая по наружному диаметру, при работе винтовой сваи на сжимающую нагрузку, и проекция рабочей площади лопасти, т.е. за вычетом площади сечения ствола, при работе винтовой сваи на выдергивающую нагрузку</t>
  </si>
  <si>
    <t>Периметр ствола сваи</t>
  </si>
  <si>
    <t>Длина ствола сваи, погруженной в грунт</t>
  </si>
  <si>
    <t>Диаметр лопасти сваи</t>
  </si>
  <si>
    <t>Сжимающие</t>
  </si>
</sst>
</file>

<file path=xl/styles.xml><?xml version="1.0" encoding="utf-8"?>
<styleSheet xmlns="http://schemas.openxmlformats.org/spreadsheetml/2006/main">
  <numFmts count="46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0000"/>
    <numFmt numFmtId="195" formatCode="0.00000000"/>
    <numFmt numFmtId="196" formatCode="0.0000000"/>
    <numFmt numFmtId="197" formatCode="0.000000"/>
    <numFmt numFmtId="198" formatCode="0.0"/>
    <numFmt numFmtId="199" formatCode="0.0000000000"/>
    <numFmt numFmtId="200" formatCode="0.00000000000"/>
    <numFmt numFmtId="201" formatCode="0.000000000"/>
  </numFmts>
  <fonts count="55">
    <font>
      <sz val="10"/>
      <name val="Arial"/>
      <family val="0"/>
    </font>
    <font>
      <b/>
      <sz val="10"/>
      <name val="Arial"/>
      <family val="2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i/>
      <sz val="12"/>
      <name val="Symbol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b/>
      <i/>
      <vertAlign val="subscript"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Symbol"/>
      <family val="1"/>
    </font>
    <font>
      <b/>
      <sz val="12"/>
      <name val="Symbol"/>
      <family val="1"/>
    </font>
    <font>
      <b/>
      <sz val="12"/>
      <name val="Arial"/>
      <family val="2"/>
    </font>
    <font>
      <i/>
      <sz val="10"/>
      <name val="Times New Roman"/>
      <family val="1"/>
    </font>
    <font>
      <i/>
      <sz val="10"/>
      <name val="Symbol"/>
      <family val="1"/>
    </font>
    <font>
      <i/>
      <vertAlign val="subscript"/>
      <sz val="10"/>
      <name val="Times New Roman"/>
      <family val="1"/>
    </font>
    <font>
      <i/>
      <vertAlign val="subscript"/>
      <sz val="10"/>
      <name val="Symbol"/>
      <family val="1"/>
    </font>
    <font>
      <sz val="10"/>
      <color indexed="12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9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justify" vertical="center" wrapText="1"/>
    </xf>
    <xf numFmtId="0" fontId="14" fillId="36" borderId="10" xfId="0" applyFont="1" applyFill="1" applyBorder="1" applyAlignment="1">
      <alignment horizontal="center" vertical="center"/>
    </xf>
    <xf numFmtId="193" fontId="14" fillId="36" borderId="10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3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1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top" wrapText="1"/>
    </xf>
    <xf numFmtId="2" fontId="19" fillId="0" borderId="12" xfId="0" applyNumberFormat="1" applyFont="1" applyBorder="1" applyAlignment="1">
      <alignment horizontal="center" vertical="center"/>
    </xf>
    <xf numFmtId="198" fontId="19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/>
    </xf>
    <xf numFmtId="192" fontId="0" fillId="0" borderId="12" xfId="0" applyNumberFormat="1" applyFont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193" fontId="19" fillId="0" borderId="12" xfId="0" applyNumberFormat="1" applyFont="1" applyBorder="1" applyAlignment="1">
      <alignment horizontal="center" vertical="center"/>
    </xf>
    <xf numFmtId="0" fontId="19" fillId="37" borderId="12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5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7" fillId="0" borderId="25" xfId="42" applyBorder="1" applyAlignment="1" applyProtection="1">
      <alignment horizontal="justify" vertical="top" wrapText="1"/>
      <protection/>
    </xf>
    <xf numFmtId="0" fontId="7" fillId="0" borderId="0" xfId="42" applyBorder="1" applyAlignment="1" applyProtection="1">
      <alignment horizontal="justify" vertical="top" wrapText="1"/>
      <protection/>
    </xf>
    <xf numFmtId="0" fontId="7" fillId="0" borderId="20" xfId="42" applyBorder="1" applyAlignment="1" applyProtection="1">
      <alignment horizontal="justify" vertical="top" wrapText="1"/>
      <protection/>
    </xf>
    <xf numFmtId="0" fontId="7" fillId="0" borderId="26" xfId="42" applyBorder="1" applyAlignment="1" applyProtection="1">
      <alignment horizontal="justify" vertical="top" wrapText="1"/>
      <protection/>
    </xf>
    <xf numFmtId="0" fontId="7" fillId="0" borderId="27" xfId="42" applyBorder="1" applyAlignment="1" applyProtection="1">
      <alignment horizontal="justify" vertical="top" wrapText="1"/>
      <protection/>
    </xf>
    <xf numFmtId="0" fontId="7" fillId="0" borderId="18" xfId="42" applyBorder="1" applyAlignment="1" applyProtection="1">
      <alignment horizontal="justify" vertical="top" wrapText="1"/>
      <protection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6.421875" style="1" customWidth="1"/>
    <col min="2" max="2" width="4.421875" style="1" customWidth="1"/>
    <col min="3" max="3" width="71.7109375" style="3" customWidth="1"/>
    <col min="4" max="4" width="19.140625" style="1" customWidth="1"/>
    <col min="5" max="9" width="14.00390625" style="1" hidden="1" customWidth="1"/>
    <col min="10" max="10" width="14.00390625" style="1" customWidth="1"/>
    <col min="11" max="11" width="7.7109375" style="1" customWidth="1"/>
    <col min="12" max="16384" width="9.140625" style="1" customWidth="1"/>
  </cols>
  <sheetData>
    <row r="1" ht="30" customHeight="1" thickBot="1"/>
    <row r="2" spans="3:4" ht="18" thickBot="1">
      <c r="C2" s="4" t="s">
        <v>14</v>
      </c>
      <c r="D2" s="2"/>
    </row>
    <row r="3" spans="3:4" ht="15">
      <c r="C3" s="33" t="s">
        <v>73</v>
      </c>
      <c r="D3" s="2" t="s">
        <v>162</v>
      </c>
    </row>
    <row r="4" ht="12.75" thickBot="1"/>
    <row r="5" spans="2:11" ht="24.75" thickBot="1">
      <c r="B5" s="9" t="s">
        <v>18</v>
      </c>
      <c r="C5" s="10" t="s">
        <v>17</v>
      </c>
      <c r="D5" s="11" t="s">
        <v>15</v>
      </c>
      <c r="E5" s="11" t="s">
        <v>16</v>
      </c>
      <c r="F5" s="11" t="s">
        <v>16</v>
      </c>
      <c r="G5" s="11" t="s">
        <v>16</v>
      </c>
      <c r="H5" s="11" t="s">
        <v>16</v>
      </c>
      <c r="I5" s="11" t="s">
        <v>16</v>
      </c>
      <c r="J5" s="11" t="s">
        <v>16</v>
      </c>
      <c r="K5" s="11" t="s">
        <v>19</v>
      </c>
    </row>
    <row r="6" spans="2:11" ht="12.75" thickBot="1">
      <c r="B6" s="12">
        <v>1</v>
      </c>
      <c r="C6" s="13">
        <v>2</v>
      </c>
      <c r="D6" s="14">
        <v>3</v>
      </c>
      <c r="E6" s="14">
        <v>4</v>
      </c>
      <c r="F6" s="14">
        <v>4</v>
      </c>
      <c r="G6" s="14">
        <v>4</v>
      </c>
      <c r="H6" s="14">
        <v>4</v>
      </c>
      <c r="I6" s="14">
        <v>4</v>
      </c>
      <c r="J6" s="14">
        <v>4</v>
      </c>
      <c r="K6" s="14">
        <v>5</v>
      </c>
    </row>
    <row r="7" spans="2:11" ht="16.5">
      <c r="B7" s="38">
        <v>1</v>
      </c>
      <c r="C7" s="7" t="s">
        <v>152</v>
      </c>
      <c r="D7" s="8" t="s">
        <v>9</v>
      </c>
      <c r="E7" s="43">
        <v>0.8</v>
      </c>
      <c r="F7" s="43">
        <f aca="true" t="shared" si="0" ref="F7:I11">E7</f>
        <v>0.8</v>
      </c>
      <c r="G7" s="43">
        <f t="shared" si="0"/>
        <v>0.8</v>
      </c>
      <c r="H7" s="43">
        <f t="shared" si="0"/>
        <v>0.8</v>
      </c>
      <c r="I7" s="43">
        <f t="shared" si="0"/>
        <v>0.8</v>
      </c>
      <c r="J7" s="43">
        <v>0.7</v>
      </c>
      <c r="K7" s="41" t="s">
        <v>20</v>
      </c>
    </row>
    <row r="8" spans="2:11" ht="15.75" customHeight="1">
      <c r="B8" s="49">
        <v>2</v>
      </c>
      <c r="C8" s="47" t="s">
        <v>153</v>
      </c>
      <c r="D8" s="6" t="s">
        <v>69</v>
      </c>
      <c r="E8" s="44">
        <v>7.8</v>
      </c>
      <c r="F8" s="44">
        <f t="shared" si="0"/>
        <v>7.8</v>
      </c>
      <c r="G8" s="44">
        <f t="shared" si="0"/>
        <v>7.8</v>
      </c>
      <c r="H8" s="44">
        <f t="shared" si="0"/>
        <v>7.8</v>
      </c>
      <c r="I8" s="44">
        <f t="shared" si="0"/>
        <v>7.8</v>
      </c>
      <c r="J8" s="44">
        <v>15</v>
      </c>
      <c r="K8" s="51" t="s">
        <v>20</v>
      </c>
    </row>
    <row r="9" spans="2:11" ht="18" customHeight="1">
      <c r="B9" s="50"/>
      <c r="C9" s="48"/>
      <c r="D9" s="6" t="s">
        <v>68</v>
      </c>
      <c r="E9" s="44">
        <v>2.8</v>
      </c>
      <c r="F9" s="44">
        <f t="shared" si="0"/>
        <v>2.8</v>
      </c>
      <c r="G9" s="44">
        <f t="shared" si="0"/>
        <v>2.8</v>
      </c>
      <c r="H9" s="44">
        <f t="shared" si="0"/>
        <v>2.8</v>
      </c>
      <c r="I9" s="44">
        <f t="shared" si="0"/>
        <v>2.8</v>
      </c>
      <c r="J9" s="44">
        <v>7</v>
      </c>
      <c r="K9" s="52"/>
    </row>
    <row r="10" spans="2:11" ht="21.75" customHeight="1">
      <c r="B10" s="39">
        <v>3</v>
      </c>
      <c r="C10" s="40" t="s">
        <v>154</v>
      </c>
      <c r="D10" s="39" t="s">
        <v>8</v>
      </c>
      <c r="E10" s="44">
        <v>2.3</v>
      </c>
      <c r="F10" s="44">
        <f t="shared" si="0"/>
        <v>2.3</v>
      </c>
      <c r="G10" s="44">
        <f t="shared" si="0"/>
        <v>2.3</v>
      </c>
      <c r="H10" s="44">
        <f t="shared" si="0"/>
        <v>2.3</v>
      </c>
      <c r="I10" s="44">
        <f t="shared" si="0"/>
        <v>2.3</v>
      </c>
      <c r="J10" s="44">
        <v>8.1</v>
      </c>
      <c r="K10" s="32" t="s">
        <v>70</v>
      </c>
    </row>
    <row r="11" spans="2:11" ht="19.5">
      <c r="B11" s="39">
        <v>4</v>
      </c>
      <c r="C11" s="5" t="s">
        <v>155</v>
      </c>
      <c r="D11" s="6" t="s">
        <v>10</v>
      </c>
      <c r="E11" s="44">
        <v>2.5</v>
      </c>
      <c r="F11" s="44">
        <f t="shared" si="0"/>
        <v>2.5</v>
      </c>
      <c r="G11" s="44">
        <f t="shared" si="0"/>
        <v>2.5</v>
      </c>
      <c r="H11" s="44">
        <f t="shared" si="0"/>
        <v>2.5</v>
      </c>
      <c r="I11" s="44">
        <f t="shared" si="0"/>
        <v>2.5</v>
      </c>
      <c r="J11" s="44">
        <v>1.6</v>
      </c>
      <c r="K11" s="32" t="s">
        <v>71</v>
      </c>
    </row>
    <row r="12" spans="2:11" ht="22.5" customHeight="1">
      <c r="B12" s="39">
        <v>5</v>
      </c>
      <c r="C12" s="40" t="s">
        <v>157</v>
      </c>
      <c r="D12" s="39" t="s">
        <v>7</v>
      </c>
      <c r="E12" s="37">
        <f>E17+0.5</f>
        <v>3.5</v>
      </c>
      <c r="F12" s="37">
        <f>F17+0.5</f>
        <v>4.5</v>
      </c>
      <c r="G12" s="37">
        <f>G17+0.5</f>
        <v>6.5</v>
      </c>
      <c r="H12" s="37">
        <f>H17+0.5</f>
        <v>10.5</v>
      </c>
      <c r="I12" s="37">
        <f>I17+0.5</f>
        <v>10.5</v>
      </c>
      <c r="J12" s="37">
        <v>1.7</v>
      </c>
      <c r="K12" s="32" t="s">
        <v>72</v>
      </c>
    </row>
    <row r="13" spans="2:11" ht="34.5" customHeight="1">
      <c r="B13" s="39">
        <v>6</v>
      </c>
      <c r="C13" s="40" t="s">
        <v>158</v>
      </c>
      <c r="D13" s="39" t="s">
        <v>6</v>
      </c>
      <c r="E13" s="42">
        <f aca="true" t="shared" si="1" ref="E13:J13">IF($C3="сжимающая",3.14*E18*E18/4,(3.14*E18*E18/4-3.14*E15*E15/4))</f>
        <v>0.015112034999999998</v>
      </c>
      <c r="F13" s="42">
        <f t="shared" si="1"/>
        <v>0.043611111111111114</v>
      </c>
      <c r="G13" s="42">
        <f t="shared" si="1"/>
        <v>0.0628</v>
      </c>
      <c r="H13" s="42">
        <f t="shared" si="1"/>
        <v>0.1413</v>
      </c>
      <c r="I13" s="42">
        <f t="shared" si="1"/>
        <v>0.2512</v>
      </c>
      <c r="J13" s="42">
        <f t="shared" si="1"/>
        <v>0.06149375999999999</v>
      </c>
      <c r="K13" s="32" t="s">
        <v>74</v>
      </c>
    </row>
    <row r="14" spans="2:11" ht="14.25" customHeight="1">
      <c r="B14" s="39">
        <v>7</v>
      </c>
      <c r="C14" s="40" t="s">
        <v>156</v>
      </c>
      <c r="D14" s="39" t="s">
        <v>12</v>
      </c>
      <c r="E14" s="36">
        <v>4.8</v>
      </c>
      <c r="F14" s="36">
        <f>E14</f>
        <v>4.8</v>
      </c>
      <c r="G14" s="36">
        <f>F14</f>
        <v>4.8</v>
      </c>
      <c r="H14" s="36">
        <f>G14</f>
        <v>4.8</v>
      </c>
      <c r="I14" s="36">
        <f>H14</f>
        <v>4.8</v>
      </c>
      <c r="J14" s="36">
        <v>4.6</v>
      </c>
      <c r="K14" s="32" t="s">
        <v>70</v>
      </c>
    </row>
    <row r="15" spans="2:11" ht="12">
      <c r="B15" s="39">
        <v>8</v>
      </c>
      <c r="C15" s="5" t="s">
        <v>4</v>
      </c>
      <c r="D15" s="39" t="s">
        <v>5</v>
      </c>
      <c r="E15" s="31">
        <v>0.057</v>
      </c>
      <c r="F15" s="45">
        <f>F18/3</f>
        <v>0.08333333333333333</v>
      </c>
      <c r="G15" s="45">
        <f>G18/3</f>
        <v>0.09999999999999999</v>
      </c>
      <c r="H15" s="31">
        <f>H18/3</f>
        <v>0.15</v>
      </c>
      <c r="I15" s="31">
        <f>I18/3</f>
        <v>0.19999999999999998</v>
      </c>
      <c r="J15" s="31">
        <v>0.108</v>
      </c>
      <c r="K15" s="32" t="s">
        <v>72</v>
      </c>
    </row>
    <row r="16" spans="2:11" ht="12">
      <c r="B16" s="39">
        <v>9</v>
      </c>
      <c r="C16" s="5" t="s">
        <v>159</v>
      </c>
      <c r="D16" s="39" t="s">
        <v>3</v>
      </c>
      <c r="E16" s="36">
        <f>3.14*E15</f>
        <v>0.17898</v>
      </c>
      <c r="F16" s="36">
        <f>3.14*F15</f>
        <v>0.26166666666666666</v>
      </c>
      <c r="G16" s="36">
        <f>3.14*G15</f>
        <v>0.314</v>
      </c>
      <c r="H16" s="36">
        <f>3.14*H15</f>
        <v>0.471</v>
      </c>
      <c r="I16" s="36">
        <f>3.14*I15</f>
        <v>0.628</v>
      </c>
      <c r="J16" s="36">
        <v>0.34</v>
      </c>
      <c r="K16" s="32" t="s">
        <v>72</v>
      </c>
    </row>
    <row r="17" spans="2:11" ht="12">
      <c r="B17" s="39">
        <v>10</v>
      </c>
      <c r="C17" s="5" t="s">
        <v>160</v>
      </c>
      <c r="D17" s="39" t="s">
        <v>1</v>
      </c>
      <c r="E17" s="44">
        <v>3</v>
      </c>
      <c r="F17" s="44">
        <v>4</v>
      </c>
      <c r="G17" s="44">
        <v>6</v>
      </c>
      <c r="H17" s="44">
        <v>10</v>
      </c>
      <c r="I17" s="44">
        <v>10</v>
      </c>
      <c r="J17" s="44">
        <v>1.7</v>
      </c>
      <c r="K17" s="32" t="s">
        <v>72</v>
      </c>
    </row>
    <row r="18" spans="2:11" ht="12.75" thickBot="1">
      <c r="B18" s="39">
        <v>11</v>
      </c>
      <c r="C18" s="5" t="s">
        <v>161</v>
      </c>
      <c r="D18" s="39" t="s">
        <v>2</v>
      </c>
      <c r="E18" s="46">
        <v>0.15</v>
      </c>
      <c r="F18" s="46">
        <v>0.25</v>
      </c>
      <c r="G18" s="46">
        <v>0.3</v>
      </c>
      <c r="H18" s="46">
        <v>0.45</v>
      </c>
      <c r="I18" s="46">
        <v>0.6</v>
      </c>
      <c r="J18" s="46">
        <v>0.3</v>
      </c>
      <c r="K18" s="32" t="s">
        <v>72</v>
      </c>
    </row>
    <row r="19" spans="2:11" ht="15.75" thickBot="1">
      <c r="B19" s="15"/>
      <c r="C19" s="16" t="s">
        <v>0</v>
      </c>
      <c r="D19" s="17" t="s">
        <v>11</v>
      </c>
      <c r="E19" s="18">
        <f aca="true" t="shared" si="2" ref="E19:J19">E7*((E8*E10+E9*E11*E12)*E13+E16*E14*(E17-E18))</f>
        <v>2.47184093232</v>
      </c>
      <c r="F19" s="18">
        <f t="shared" si="2"/>
        <v>5.492906666666667</v>
      </c>
      <c r="G19" s="18">
        <f t="shared" si="2"/>
        <v>10.0600576</v>
      </c>
      <c r="H19" s="18">
        <f t="shared" si="2"/>
        <v>27.608889599999998</v>
      </c>
      <c r="I19" s="18">
        <f t="shared" si="2"/>
        <v>41.0440704</v>
      </c>
      <c r="J19" s="18">
        <f t="shared" si="2"/>
        <v>7.582353121279998</v>
      </c>
      <c r="K19" s="17" t="s">
        <v>13</v>
      </c>
    </row>
  </sheetData>
  <sheetProtection/>
  <mergeCells count="3">
    <mergeCell ref="C8:C9"/>
    <mergeCell ref="B8:B9"/>
    <mergeCell ref="K8:K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O23"/>
  <sheetViews>
    <sheetView workbookViewId="0" topLeftCell="A1">
      <selection activeCell="B21" sqref="B21"/>
    </sheetView>
  </sheetViews>
  <sheetFormatPr defaultColWidth="8.8515625" defaultRowHeight="12.75"/>
  <cols>
    <col min="1" max="1" width="2.8515625" style="0" customWidth="1"/>
    <col min="2" max="2" width="19.28125" style="0" customWidth="1"/>
    <col min="3" max="4" width="8.8515625" style="0" customWidth="1"/>
    <col min="5" max="5" width="3.28125" style="0" customWidth="1"/>
    <col min="6" max="6" width="36.140625" style="0" customWidth="1"/>
    <col min="7" max="7" width="11.00390625" style="0" customWidth="1"/>
    <col min="8" max="8" width="14.00390625" style="0" customWidth="1"/>
  </cols>
  <sheetData>
    <row r="1" ht="12.75" thickBot="1"/>
    <row r="2" spans="2:20" ht="29.25" customHeight="1" thickBot="1">
      <c r="B2" s="53" t="s">
        <v>21</v>
      </c>
      <c r="C2" s="55" t="s">
        <v>22</v>
      </c>
      <c r="D2" s="56"/>
      <c r="F2" s="53" t="s">
        <v>49</v>
      </c>
      <c r="G2" s="55" t="s">
        <v>50</v>
      </c>
      <c r="H2" s="66"/>
      <c r="I2" s="56"/>
      <c r="K2" s="53" t="s">
        <v>75</v>
      </c>
      <c r="L2" s="55" t="s">
        <v>76</v>
      </c>
      <c r="M2" s="66"/>
      <c r="N2" s="66"/>
      <c r="O2" s="66"/>
      <c r="P2" s="66"/>
      <c r="Q2" s="66"/>
      <c r="R2" s="66"/>
      <c r="S2" s="66"/>
      <c r="T2" s="56"/>
    </row>
    <row r="3" spans="2:20" ht="28.5" customHeight="1" thickBot="1">
      <c r="B3" s="54"/>
      <c r="C3" s="20" t="s">
        <v>23</v>
      </c>
      <c r="D3" s="20" t="s">
        <v>24</v>
      </c>
      <c r="F3" s="54"/>
      <c r="G3" s="26" t="s">
        <v>51</v>
      </c>
      <c r="H3" s="19" t="s">
        <v>52</v>
      </c>
      <c r="I3" s="19" t="s">
        <v>53</v>
      </c>
      <c r="K3" s="67"/>
      <c r="L3" s="55" t="s">
        <v>77</v>
      </c>
      <c r="M3" s="66"/>
      <c r="N3" s="66"/>
      <c r="O3" s="66"/>
      <c r="P3" s="66"/>
      <c r="Q3" s="66"/>
      <c r="R3" s="66"/>
      <c r="S3" s="66"/>
      <c r="T3" s="56"/>
    </row>
    <row r="4" spans="2:535" ht="15" customHeight="1" thickBot="1">
      <c r="B4" s="21">
        <v>13</v>
      </c>
      <c r="C4" s="22" t="s">
        <v>25</v>
      </c>
      <c r="D4" s="22" t="s">
        <v>26</v>
      </c>
      <c r="F4" s="27" t="s">
        <v>54</v>
      </c>
      <c r="G4" s="28"/>
      <c r="H4" s="28"/>
      <c r="I4" s="28"/>
      <c r="K4" s="67"/>
      <c r="L4" s="34" t="s">
        <v>78</v>
      </c>
      <c r="M4" s="25" t="s">
        <v>79</v>
      </c>
      <c r="N4" s="25" t="s">
        <v>80</v>
      </c>
      <c r="O4" s="25" t="s">
        <v>20</v>
      </c>
      <c r="P4" s="25" t="s">
        <v>20</v>
      </c>
      <c r="Q4" s="25" t="s">
        <v>20</v>
      </c>
      <c r="R4" s="25" t="s">
        <v>20</v>
      </c>
      <c r="S4" s="25" t="s">
        <v>20</v>
      </c>
      <c r="T4" s="25" t="s">
        <v>20</v>
      </c>
    </row>
    <row r="5" spans="2:20" ht="15" customHeight="1" thickBot="1">
      <c r="B5" s="21">
        <v>15</v>
      </c>
      <c r="C5" s="22" t="s">
        <v>29</v>
      </c>
      <c r="D5" s="22" t="s">
        <v>30</v>
      </c>
      <c r="F5" s="29" t="s">
        <v>55</v>
      </c>
      <c r="G5" s="22" t="s">
        <v>56</v>
      </c>
      <c r="H5" s="22" t="s">
        <v>57</v>
      </c>
      <c r="I5" s="22" t="s">
        <v>57</v>
      </c>
      <c r="K5" s="67"/>
      <c r="L5" s="55" t="s">
        <v>81</v>
      </c>
      <c r="M5" s="66"/>
      <c r="N5" s="66"/>
      <c r="O5" s="66"/>
      <c r="P5" s="66"/>
      <c r="Q5" s="66"/>
      <c r="R5" s="66"/>
      <c r="S5" s="66"/>
      <c r="T5" s="56"/>
    </row>
    <row r="6" spans="2:20" ht="15" customHeight="1" thickBot="1">
      <c r="B6" s="21">
        <v>16</v>
      </c>
      <c r="C6" s="22" t="s">
        <v>33</v>
      </c>
      <c r="D6" s="22" t="s">
        <v>34</v>
      </c>
      <c r="F6" s="29" t="s">
        <v>58</v>
      </c>
      <c r="G6" s="22" t="s">
        <v>56</v>
      </c>
      <c r="H6" s="22" t="s">
        <v>57</v>
      </c>
      <c r="I6" s="22" t="s">
        <v>59</v>
      </c>
      <c r="K6" s="54"/>
      <c r="L6" s="26" t="s">
        <v>82</v>
      </c>
      <c r="M6" s="19" t="s">
        <v>67</v>
      </c>
      <c r="N6" s="19" t="s">
        <v>61</v>
      </c>
      <c r="O6" s="19" t="s">
        <v>64</v>
      </c>
      <c r="P6" s="19" t="s">
        <v>59</v>
      </c>
      <c r="Q6" s="19" t="s">
        <v>57</v>
      </c>
      <c r="R6" s="19" t="s">
        <v>56</v>
      </c>
      <c r="S6" s="19" t="s">
        <v>83</v>
      </c>
      <c r="T6" s="19" t="s">
        <v>84</v>
      </c>
    </row>
    <row r="7" spans="2:20" ht="15" customHeight="1">
      <c r="B7" s="21">
        <v>18</v>
      </c>
      <c r="C7" s="22" t="s">
        <v>37</v>
      </c>
      <c r="D7" s="22" t="s">
        <v>38</v>
      </c>
      <c r="F7" s="29" t="s">
        <v>60</v>
      </c>
      <c r="G7" s="22" t="s">
        <v>57</v>
      </c>
      <c r="H7" s="22" t="s">
        <v>59</v>
      </c>
      <c r="I7" s="22" t="s">
        <v>61</v>
      </c>
      <c r="K7" s="35">
        <v>1</v>
      </c>
      <c r="L7" s="28" t="s">
        <v>85</v>
      </c>
      <c r="M7" s="28" t="s">
        <v>86</v>
      </c>
      <c r="N7" s="28" t="s">
        <v>87</v>
      </c>
      <c r="O7" s="28" t="s">
        <v>88</v>
      </c>
      <c r="P7" s="28" t="s">
        <v>89</v>
      </c>
      <c r="Q7" s="28" t="s">
        <v>90</v>
      </c>
      <c r="R7" s="28" t="s">
        <v>90</v>
      </c>
      <c r="S7" s="28" t="s">
        <v>91</v>
      </c>
      <c r="T7" s="28" t="s">
        <v>92</v>
      </c>
    </row>
    <row r="8" spans="2:20" ht="15" customHeight="1">
      <c r="B8" s="21">
        <v>20</v>
      </c>
      <c r="C8" s="22" t="s">
        <v>41</v>
      </c>
      <c r="D8" s="22" t="s">
        <v>42</v>
      </c>
      <c r="F8" s="29" t="s">
        <v>62</v>
      </c>
      <c r="G8" s="22"/>
      <c r="H8" s="22"/>
      <c r="I8" s="22"/>
      <c r="K8" s="21">
        <v>2</v>
      </c>
      <c r="L8" s="22" t="s">
        <v>93</v>
      </c>
      <c r="M8" s="22" t="s">
        <v>94</v>
      </c>
      <c r="N8" s="22" t="s">
        <v>95</v>
      </c>
      <c r="O8" s="22" t="s">
        <v>96</v>
      </c>
      <c r="P8" s="22" t="s">
        <v>88</v>
      </c>
      <c r="Q8" s="22" t="s">
        <v>97</v>
      </c>
      <c r="R8" s="22" t="s">
        <v>98</v>
      </c>
      <c r="S8" s="22" t="s">
        <v>90</v>
      </c>
      <c r="T8" s="22" t="s">
        <v>90</v>
      </c>
    </row>
    <row r="9" spans="2:20" ht="15" customHeight="1" thickBot="1">
      <c r="B9" s="23">
        <v>22</v>
      </c>
      <c r="C9" s="24" t="s">
        <v>45</v>
      </c>
      <c r="D9" s="24" t="s">
        <v>46</v>
      </c>
      <c r="F9" s="29" t="s">
        <v>63</v>
      </c>
      <c r="G9" s="22" t="s">
        <v>56</v>
      </c>
      <c r="H9" s="22" t="s">
        <v>57</v>
      </c>
      <c r="I9" s="22" t="s">
        <v>64</v>
      </c>
      <c r="K9" s="21">
        <v>3</v>
      </c>
      <c r="L9" s="22" t="s">
        <v>99</v>
      </c>
      <c r="M9" s="22" t="s">
        <v>85</v>
      </c>
      <c r="N9" s="22" t="s">
        <v>100</v>
      </c>
      <c r="O9" s="22" t="s">
        <v>101</v>
      </c>
      <c r="P9" s="22" t="s">
        <v>102</v>
      </c>
      <c r="Q9" s="22" t="s">
        <v>89</v>
      </c>
      <c r="R9" s="22" t="s">
        <v>97</v>
      </c>
      <c r="S9" s="22" t="s">
        <v>103</v>
      </c>
      <c r="T9" s="22" t="s">
        <v>98</v>
      </c>
    </row>
    <row r="10" spans="2:20" ht="15" customHeight="1">
      <c r="B10" s="21">
        <v>24</v>
      </c>
      <c r="C10" s="22" t="s">
        <v>27</v>
      </c>
      <c r="D10" s="22" t="s">
        <v>28</v>
      </c>
      <c r="F10" s="29" t="s">
        <v>65</v>
      </c>
      <c r="G10" s="22" t="s">
        <v>57</v>
      </c>
      <c r="H10" s="22" t="s">
        <v>59</v>
      </c>
      <c r="I10" s="22" t="s">
        <v>61</v>
      </c>
      <c r="K10" s="21">
        <v>4</v>
      </c>
      <c r="L10" s="22" t="s">
        <v>104</v>
      </c>
      <c r="M10" s="22" t="s">
        <v>105</v>
      </c>
      <c r="N10" s="22" t="s">
        <v>106</v>
      </c>
      <c r="O10" s="22" t="s">
        <v>107</v>
      </c>
      <c r="P10" s="22" t="s">
        <v>108</v>
      </c>
      <c r="Q10" s="22" t="s">
        <v>109</v>
      </c>
      <c r="R10" s="22" t="s">
        <v>89</v>
      </c>
      <c r="S10" s="22" t="s">
        <v>97</v>
      </c>
      <c r="T10" s="22" t="s">
        <v>98</v>
      </c>
    </row>
    <row r="11" spans="2:20" ht="15" customHeight="1" thickBot="1">
      <c r="B11" s="21">
        <v>26</v>
      </c>
      <c r="C11" s="22" t="s">
        <v>31</v>
      </c>
      <c r="D11" s="22" t="s">
        <v>32</v>
      </c>
      <c r="F11" s="30" t="s">
        <v>66</v>
      </c>
      <c r="G11" s="24" t="s">
        <v>59</v>
      </c>
      <c r="H11" s="24" t="s">
        <v>64</v>
      </c>
      <c r="I11" s="24" t="s">
        <v>67</v>
      </c>
      <c r="K11" s="21">
        <v>5</v>
      </c>
      <c r="L11" s="22" t="s">
        <v>110</v>
      </c>
      <c r="M11" s="22" t="s">
        <v>111</v>
      </c>
      <c r="N11" s="22" t="s">
        <v>112</v>
      </c>
      <c r="O11" s="22" t="s">
        <v>113</v>
      </c>
      <c r="P11" s="22" t="s">
        <v>96</v>
      </c>
      <c r="Q11" s="22" t="s">
        <v>114</v>
      </c>
      <c r="R11" s="22" t="s">
        <v>89</v>
      </c>
      <c r="S11" s="22" t="s">
        <v>97</v>
      </c>
      <c r="T11" s="22" t="s">
        <v>103</v>
      </c>
    </row>
    <row r="12" spans="2:20" ht="15" customHeight="1">
      <c r="B12" s="21">
        <v>28</v>
      </c>
      <c r="C12" s="22" t="s">
        <v>35</v>
      </c>
      <c r="D12" s="22" t="s">
        <v>36</v>
      </c>
      <c r="K12" s="21">
        <v>6</v>
      </c>
      <c r="L12" s="22" t="s">
        <v>115</v>
      </c>
      <c r="M12" s="22" t="s">
        <v>93</v>
      </c>
      <c r="N12" s="22" t="s">
        <v>116</v>
      </c>
      <c r="O12" s="22" t="s">
        <v>100</v>
      </c>
      <c r="P12" s="22" t="s">
        <v>117</v>
      </c>
      <c r="Q12" s="22" t="s">
        <v>114</v>
      </c>
      <c r="R12" s="22" t="s">
        <v>89</v>
      </c>
      <c r="S12" s="22" t="s">
        <v>97</v>
      </c>
      <c r="T12" s="22" t="s">
        <v>103</v>
      </c>
    </row>
    <row r="13" spans="2:20" ht="15" customHeight="1">
      <c r="B13" s="21">
        <v>30</v>
      </c>
      <c r="C13" s="22" t="s">
        <v>39</v>
      </c>
      <c r="D13" s="22" t="s">
        <v>40</v>
      </c>
      <c r="K13" s="21">
        <v>8</v>
      </c>
      <c r="L13" s="22" t="s">
        <v>118</v>
      </c>
      <c r="M13" s="22" t="s">
        <v>119</v>
      </c>
      <c r="N13" s="22" t="s">
        <v>120</v>
      </c>
      <c r="O13" s="22" t="s">
        <v>121</v>
      </c>
      <c r="P13" s="22" t="s">
        <v>122</v>
      </c>
      <c r="Q13" s="22" t="s">
        <v>114</v>
      </c>
      <c r="R13" s="22" t="s">
        <v>89</v>
      </c>
      <c r="S13" s="22" t="s">
        <v>97</v>
      </c>
      <c r="T13" s="22" t="s">
        <v>103</v>
      </c>
    </row>
    <row r="14" spans="2:20" ht="15" customHeight="1">
      <c r="B14" s="21">
        <v>32</v>
      </c>
      <c r="C14" s="22" t="s">
        <v>43</v>
      </c>
      <c r="D14" s="22" t="s">
        <v>44</v>
      </c>
      <c r="K14" s="21">
        <v>10</v>
      </c>
      <c r="L14" s="22" t="s">
        <v>123</v>
      </c>
      <c r="M14" s="22" t="s">
        <v>124</v>
      </c>
      <c r="N14" s="22" t="s">
        <v>125</v>
      </c>
      <c r="O14" s="22" t="s">
        <v>106</v>
      </c>
      <c r="P14" s="22" t="s">
        <v>122</v>
      </c>
      <c r="Q14" s="22" t="s">
        <v>114</v>
      </c>
      <c r="R14" s="22" t="s">
        <v>89</v>
      </c>
      <c r="S14" s="22" t="s">
        <v>126</v>
      </c>
      <c r="T14" s="22" t="s">
        <v>103</v>
      </c>
    </row>
    <row r="15" spans="2:20" ht="15" customHeight="1" thickBot="1">
      <c r="B15" s="23">
        <v>34</v>
      </c>
      <c r="C15" s="24" t="s">
        <v>47</v>
      </c>
      <c r="D15" s="24" t="s">
        <v>48</v>
      </c>
      <c r="K15" s="21">
        <v>15</v>
      </c>
      <c r="L15" s="22" t="s">
        <v>127</v>
      </c>
      <c r="M15" s="22" t="s">
        <v>128</v>
      </c>
      <c r="N15" s="22" t="s">
        <v>105</v>
      </c>
      <c r="O15" s="22" t="s">
        <v>129</v>
      </c>
      <c r="P15" s="22" t="s">
        <v>101</v>
      </c>
      <c r="Q15" s="22" t="s">
        <v>130</v>
      </c>
      <c r="R15" s="22" t="s">
        <v>89</v>
      </c>
      <c r="S15" s="22" t="s">
        <v>97</v>
      </c>
      <c r="T15" s="22" t="s">
        <v>103</v>
      </c>
    </row>
    <row r="16" spans="11:20" ht="12">
      <c r="K16" s="21">
        <v>20</v>
      </c>
      <c r="L16" s="22" t="s">
        <v>131</v>
      </c>
      <c r="M16" s="22" t="s">
        <v>110</v>
      </c>
      <c r="N16" s="22" t="s">
        <v>132</v>
      </c>
      <c r="O16" s="22" t="s">
        <v>133</v>
      </c>
      <c r="P16" s="22" t="s">
        <v>101</v>
      </c>
      <c r="Q16" s="22" t="s">
        <v>88</v>
      </c>
      <c r="R16" s="22" t="s">
        <v>89</v>
      </c>
      <c r="S16" s="22" t="s">
        <v>126</v>
      </c>
      <c r="T16" s="22" t="s">
        <v>103</v>
      </c>
    </row>
    <row r="17" spans="11:20" ht="12">
      <c r="K17" s="21">
        <v>25</v>
      </c>
      <c r="L17" s="22" t="s">
        <v>134</v>
      </c>
      <c r="M17" s="22" t="s">
        <v>135</v>
      </c>
      <c r="N17" s="22" t="s">
        <v>136</v>
      </c>
      <c r="O17" s="22" t="s">
        <v>137</v>
      </c>
      <c r="P17" s="22" t="s">
        <v>101</v>
      </c>
      <c r="Q17" s="22" t="s">
        <v>88</v>
      </c>
      <c r="R17" s="22" t="s">
        <v>89</v>
      </c>
      <c r="S17" s="22" t="s">
        <v>97</v>
      </c>
      <c r="T17" s="22" t="s">
        <v>103</v>
      </c>
    </row>
    <row r="18" spans="11:20" ht="12">
      <c r="K18" s="21">
        <v>30</v>
      </c>
      <c r="L18" s="22" t="s">
        <v>138</v>
      </c>
      <c r="M18" s="22" t="s">
        <v>139</v>
      </c>
      <c r="N18" s="22" t="s">
        <v>140</v>
      </c>
      <c r="O18" s="22" t="s">
        <v>125</v>
      </c>
      <c r="P18" s="22" t="s">
        <v>141</v>
      </c>
      <c r="Q18" s="22" t="s">
        <v>88</v>
      </c>
      <c r="R18" s="22" t="s">
        <v>109</v>
      </c>
      <c r="S18" s="22" t="s">
        <v>89</v>
      </c>
      <c r="T18" s="22" t="s">
        <v>97</v>
      </c>
    </row>
    <row r="19" spans="11:20" ht="12">
      <c r="K19" s="21">
        <v>35</v>
      </c>
      <c r="L19" s="22" t="s">
        <v>142</v>
      </c>
      <c r="M19" s="22" t="s">
        <v>143</v>
      </c>
      <c r="N19" s="22" t="s">
        <v>144</v>
      </c>
      <c r="O19" s="22" t="s">
        <v>145</v>
      </c>
      <c r="P19" s="22" t="s">
        <v>107</v>
      </c>
      <c r="Q19" s="22" t="s">
        <v>146</v>
      </c>
      <c r="R19" s="22" t="s">
        <v>109</v>
      </c>
      <c r="S19" s="22" t="s">
        <v>147</v>
      </c>
      <c r="T19" s="22" t="s">
        <v>97</v>
      </c>
    </row>
    <row r="20" spans="11:20" ht="27" customHeight="1">
      <c r="K20" s="57" t="s">
        <v>148</v>
      </c>
      <c r="L20" s="58"/>
      <c r="M20" s="58"/>
      <c r="N20" s="58"/>
      <c r="O20" s="58"/>
      <c r="P20" s="58"/>
      <c r="Q20" s="58"/>
      <c r="R20" s="58"/>
      <c r="S20" s="58"/>
      <c r="T20" s="59"/>
    </row>
    <row r="21" spans="11:20" ht="25.5" customHeight="1">
      <c r="K21" s="60" t="s">
        <v>149</v>
      </c>
      <c r="L21" s="61"/>
      <c r="M21" s="61"/>
      <c r="N21" s="61"/>
      <c r="O21" s="61"/>
      <c r="P21" s="61"/>
      <c r="Q21" s="61"/>
      <c r="R21" s="61"/>
      <c r="S21" s="61"/>
      <c r="T21" s="62"/>
    </row>
    <row r="22" spans="11:20" ht="25.5" customHeight="1">
      <c r="K22" s="60" t="s">
        <v>150</v>
      </c>
      <c r="L22" s="61"/>
      <c r="M22" s="61"/>
      <c r="N22" s="61"/>
      <c r="O22" s="61"/>
      <c r="P22" s="61"/>
      <c r="Q22" s="61"/>
      <c r="R22" s="61"/>
      <c r="S22" s="61"/>
      <c r="T22" s="62"/>
    </row>
    <row r="23" spans="11:20" ht="38.25" customHeight="1" thickBot="1">
      <c r="K23" s="63" t="s">
        <v>151</v>
      </c>
      <c r="L23" s="64"/>
      <c r="M23" s="64"/>
      <c r="N23" s="64"/>
      <c r="O23" s="64"/>
      <c r="P23" s="64"/>
      <c r="Q23" s="64"/>
      <c r="R23" s="64"/>
      <c r="S23" s="64"/>
      <c r="T23" s="65"/>
    </row>
  </sheetData>
  <sheetProtection/>
  <mergeCells count="12">
    <mergeCell ref="L3:T3"/>
    <mergeCell ref="L5:T5"/>
    <mergeCell ref="B2:B3"/>
    <mergeCell ref="C2:D2"/>
    <mergeCell ref="K20:T20"/>
    <mergeCell ref="K21:T21"/>
    <mergeCell ref="K22:T22"/>
    <mergeCell ref="K23:T23"/>
    <mergeCell ref="F2:F3"/>
    <mergeCell ref="G2:I2"/>
    <mergeCell ref="K2:K6"/>
    <mergeCell ref="L2:T2"/>
  </mergeCells>
  <hyperlinks>
    <hyperlink ref="K21" location="TO0000004" tooltip="Таблица 2" display="TO0000004"/>
    <hyperlink ref="K22" location="TO0000004" tooltip="Таблица 2" display="TO0000004"/>
    <hyperlink ref="K23" location="TO0000004" tooltip="Таблица 2" display="TO0000004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 Никишин</cp:lastModifiedBy>
  <cp:lastPrinted>2011-02-09T05:44:01Z</cp:lastPrinted>
  <dcterms:created xsi:type="dcterms:W3CDTF">1996-10-08T23:32:33Z</dcterms:created>
  <dcterms:modified xsi:type="dcterms:W3CDTF">2014-07-12T09:24:29Z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